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<sst xmlns="http://schemas.openxmlformats.org/spreadsheetml/2006/main" count="22" uniqueCount="20">
  <si>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 (°C)</t>
  </si>
  <si>
    <t>t</t>
  </si>
  <si>
    <t>e</t>
  </si>
  <si>
    <t>10exp(t)</t>
  </si>
  <si>
    <t>H (humidité en %)</t>
  </si>
  <si>
    <t>alpha (T, RH)</t>
  </si>
  <si>
    <t>a</t>
  </si>
  <si>
    <t>b</t>
  </si>
  <si>
    <t>HR en décimale</t>
  </si>
  <si>
    <t>Td en °C</t>
  </si>
  <si>
    <t>Td en K</t>
  </si>
  <si>
    <t>humidex</t>
  </si>
  <si>
    <t>T (humidex)</t>
  </si>
  <si>
    <t>formule de http://meteo-climat-bzh.dyndns.org/index.php?page=conver&amp;type=2</t>
  </si>
  <si>
    <t>formule valable mais source inconnue</t>
  </si>
  <si>
    <t>calcul d'humidex</t>
  </si>
  <si>
    <t>calcul de windchill ou IRE</t>
  </si>
  <si>
    <t>V en km/h</t>
  </si>
  <si>
    <t>T °C</t>
  </si>
  <si>
    <t>windchill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</si>
</sst>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2" max="2" width="15.7109375" style="0" customWidth="1"/>
    <col min="3" max="3" width="14.57421875" style="0" customWidth="1"/>
    <col min="6" max="6" width="13.140625" style="0" customWidth="1"/>
  </cols>
  <sheetData>
    <row r="1" s="11" customFormat="1" ht="16.5" thickBot="1">
      <c r="A1" s="11" t="s">
        <v>15</v>
      </c>
    </row>
    <row r="2" spans="1:8" ht="12.75">
      <c r="A2" s="12" t="s">
        <v>0</v>
      </c>
      <c r="B2" s="13" t="s">
        <v>4</v>
      </c>
      <c r="C2" t="s">
        <v>1</v>
      </c>
      <c r="D2" t="s">
        <v>3</v>
      </c>
      <c r="E2" t="s">
        <v>2</v>
      </c>
      <c r="F2" s="9" t="s">
        <v>12</v>
      </c>
      <c r="H2" s="4" t="s">
        <v>14</v>
      </c>
    </row>
    <row r="3" spans="1:6" ht="13.5" thickBot="1">
      <c r="A3" s="14">
        <v>35</v>
      </c>
      <c r="B3" s="15">
        <v>85</v>
      </c>
      <c r="C3">
        <f>7.5*A3/(237.7+A3)</f>
        <v>0.9625962596259626</v>
      </c>
      <c r="D3">
        <f>POWER(10,C3)</f>
        <v>9.174792684463698</v>
      </c>
      <c r="E3">
        <f>6.112*D3*B3/100</f>
        <v>47.66488295432581</v>
      </c>
      <c r="F3" s="10">
        <f>ROUND(A3+5*(E3-10)/9,0)</f>
        <v>56</v>
      </c>
    </row>
    <row r="5" ht="13.5" thickBot="1"/>
    <row r="6" spans="1:10" ht="13.5" thickTop="1">
      <c r="A6" t="s">
        <v>0</v>
      </c>
      <c r="B6" t="s">
        <v>8</v>
      </c>
      <c r="C6" t="s">
        <v>6</v>
      </c>
      <c r="D6" t="s">
        <v>7</v>
      </c>
      <c r="E6" t="s">
        <v>5</v>
      </c>
      <c r="F6" s="2" t="s">
        <v>9</v>
      </c>
      <c r="G6" s="5" t="s">
        <v>10</v>
      </c>
      <c r="H6" s="7" t="s">
        <v>11</v>
      </c>
      <c r="J6" s="4" t="s">
        <v>13</v>
      </c>
    </row>
    <row r="7" spans="1:8" ht="13.5" thickBot="1">
      <c r="A7">
        <f>A3</f>
        <v>35</v>
      </c>
      <c r="B7">
        <f>B3/100</f>
        <v>0.85</v>
      </c>
      <c r="C7">
        <v>17.27</v>
      </c>
      <c r="D7">
        <v>237.7</v>
      </c>
      <c r="E7">
        <f>((C7*A7)/(D7+A7))+LN(B7)</f>
        <v>2.054019391000941</v>
      </c>
      <c r="F7" s="3">
        <f>D7*E7/(C7-E7)</f>
        <v>32.08734433797634</v>
      </c>
      <c r="G7" s="6">
        <f>F7+273.15</f>
        <v>305.2373443379763</v>
      </c>
      <c r="H7" s="8">
        <f>ROUND(A7+0.5555*(6.11*EXP(5417.753*(1/273.16-1/(G7)))-10),0)</f>
        <v>57</v>
      </c>
    </row>
    <row r="8" ht="13.5" thickTop="1"/>
    <row r="10" ht="16.5" thickBot="1">
      <c r="A10" s="11" t="s">
        <v>16</v>
      </c>
    </row>
    <row r="11" spans="1:5" ht="12.75">
      <c r="A11" s="18" t="s">
        <v>18</v>
      </c>
      <c r="B11" s="19" t="s">
        <v>17</v>
      </c>
      <c r="C11" s="9" t="s">
        <v>19</v>
      </c>
      <c r="E11" s="4" t="s">
        <v>13</v>
      </c>
    </row>
    <row r="12" spans="1:3" ht="13.5" thickBot="1">
      <c r="A12" s="20">
        <v>-6</v>
      </c>
      <c r="B12" s="21">
        <v>35</v>
      </c>
      <c r="C12" s="10">
        <f>ROUND(13.12+0.6215*A12-11.37*EXP(0.16*LN(B12))+0.3965*A12*EXP(0.16*LN(B12)),0)</f>
        <v>-15</v>
      </c>
    </row>
    <row r="14" spans="1:6" ht="12.75">
      <c r="A14" s="16"/>
      <c r="B14" s="17"/>
      <c r="F14" s="4"/>
    </row>
    <row r="15" spans="1:2" ht="12.75">
      <c r="A15" s="16"/>
      <c r="B15" s="16"/>
    </row>
    <row r="23" ht="12.75">
      <c r="C23" s="1"/>
    </row>
    <row r="24" ht="12.75">
      <c r="F24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eric fourel</cp:lastModifiedBy>
  <dcterms:created xsi:type="dcterms:W3CDTF">2003-07-08T15:58:18Z</dcterms:created>
  <dcterms:modified xsi:type="dcterms:W3CDTF">2015-09-12T15:13:29Z</dcterms:modified>
  <cp:category/>
  <cp:version/>
  <cp:contentType/>
  <cp:contentStatus/>
</cp:coreProperties>
</file>